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ghnd-my.sharepoint.com/personal/lorenzo_turcios_sag_gob_hn/Documents/Desktop/Parte VI - Información de Pesquerías -CIT - Informe Anual 2024 - DIBIO/"/>
    </mc:Choice>
  </mc:AlternateContent>
  <xr:revisionPtr revIDLastSave="0" documentId="8_{5ACCA257-FE01-4512-9018-5FA2F14F0D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sultados de Vedas" sheetId="1" r:id="rId1"/>
    <sheet name="Datos por Decadas" sheetId="2" r:id="rId2"/>
    <sheet name="Datos de los ultimos 10 añ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2" l="1"/>
  <c r="E43" i="2"/>
  <c r="Q23" i="2"/>
  <c r="R23" i="2"/>
  <c r="Q24" i="2" s="1"/>
  <c r="F23" i="2"/>
  <c r="E24" i="2" s="1"/>
  <c r="E23" i="2"/>
  <c r="F42" i="2"/>
  <c r="E42" i="2"/>
  <c r="R42" i="2"/>
  <c r="Q42" i="2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13" i="1" l="1"/>
  <c r="G53" i="1"/>
  <c r="H53" i="1" s="1"/>
  <c r="F53" i="1"/>
  <c r="E53" i="1"/>
</calcChain>
</file>

<file path=xl/sharedStrings.xml><?xml version="1.0" encoding="utf-8"?>
<sst xmlns="http://schemas.openxmlformats.org/spreadsheetml/2006/main" count="53" uniqueCount="30">
  <si>
    <t xml:space="preserve"> Datos Estadísticos Múltitemporales del Proyecto de Anidamiento Semi-Artificial de Tortugas Marinas en el Golfo de Fonseca</t>
  </si>
  <si>
    <t>Año</t>
  </si>
  <si>
    <t xml:space="preserve">Numero de Nidos </t>
  </si>
  <si>
    <t>Huevos  Recolectados</t>
  </si>
  <si>
    <t>Neonatos Liberados</t>
  </si>
  <si>
    <t>% de Eclosión Positivo</t>
  </si>
  <si>
    <t>Total</t>
  </si>
  <si>
    <t xml:space="preserve">Año 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</si>
  <si>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en los años de 1976, 1977 y 1979 no hay registros de datos de este proyecto.</t>
    </r>
  </si>
  <si>
    <t>Presentacion de Datos Estadísticos en base a cada 10 años del Proyecto de Anidamiento Semi-Artificial de Tortugas Marinas en el Golfo de Fonseca</t>
  </si>
  <si>
    <t>No se mencionan por falta de información disponible.</t>
  </si>
  <si>
    <t>No se obtuvieron datos de eclosión, ya que el huracán Mitch destruyo el campamento y el vivero.</t>
  </si>
  <si>
    <t>2003-2004</t>
  </si>
  <si>
    <t>Numero de Nidos</t>
  </si>
  <si>
    <t>Huevos Recolectados</t>
  </si>
  <si>
    <t>Neotanos Liberados</t>
  </si>
  <si>
    <t>Existió un transición en el manejo del proyecto entre la DIGEPESCA y CVCGOLF , NO SE ENCUENTRAN DATOS</t>
  </si>
  <si>
    <t xml:space="preserve">Promedio </t>
  </si>
  <si>
    <t>Promedio</t>
  </si>
  <si>
    <t>PRIMER DECADA</t>
  </si>
  <si>
    <r>
      <rPr>
        <b/>
        <sz val="11"/>
        <color theme="1"/>
        <rFont val="Calibri"/>
        <family val="2"/>
        <scheme val="minor"/>
      </rPr>
      <t>S</t>
    </r>
    <r>
      <rPr>
        <b/>
        <sz val="12"/>
        <color theme="1"/>
        <rFont val="Calibri"/>
        <family val="2"/>
        <scheme val="minor"/>
      </rPr>
      <t>EGUNDA DECADA</t>
    </r>
  </si>
  <si>
    <t>TERCER DECADA</t>
  </si>
  <si>
    <t>CUARTA DECADA</t>
  </si>
  <si>
    <t>69.37%</t>
  </si>
  <si>
    <t>NIDOS</t>
  </si>
  <si>
    <t>HUEVOS RECOLECTADOS</t>
  </si>
  <si>
    <t>NEONATOS LIBERADOS</t>
  </si>
  <si>
    <t>% DE ECLOSION</t>
  </si>
  <si>
    <t>1976-1977-2001</t>
  </si>
  <si>
    <t>Datos Estadísticos Múltitemporales de los ultimos 10 años del Proyecto de Anidamiento Semi-Artificial de Tortugas Marinas en el Golfo de Fonseca.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</si>
</sst>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0" fillId="4" borderId="1" xfId="0" applyFill="1" applyBorder="1"/>
    <xf numFmtId="0" fontId="2" fillId="3" borderId="1" xfId="0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6" fillId="0" borderId="1" xfId="0" applyFont="1" applyBorder="1"/>
    <xf numFmtId="0" fontId="0" fillId="8" borderId="1" xfId="0" applyFill="1" applyBorder="1"/>
    <xf numFmtId="0" fontId="7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3" fontId="7" fillId="9" borderId="1" xfId="0" applyNumberFormat="1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vertical="center" wrapText="1"/>
    </xf>
    <xf numFmtId="0" fontId="2" fillId="5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3" fontId="6" fillId="0" borderId="1" xfId="0" applyNumberFormat="1" applyFont="1" applyBorder="1"/>
    <xf numFmtId="10" fontId="6" fillId="0" borderId="1" xfId="1" applyNumberFormat="1" applyFont="1" applyBorder="1"/>
    <xf numFmtId="0" fontId="6" fillId="9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2" fillId="7" borderId="1" xfId="0" applyFont="1" applyFill="1" applyBorder="1"/>
    <xf numFmtId="3" fontId="2" fillId="14" borderId="1" xfId="0" applyNumberFormat="1" applyFont="1" applyFill="1" applyBorder="1"/>
    <xf numFmtId="10" fontId="6" fillId="14" borderId="1" xfId="1" applyNumberFormat="1" applyFont="1" applyFill="1" applyBorder="1"/>
    <xf numFmtId="0" fontId="0" fillId="14" borderId="1" xfId="0" applyFill="1" applyBorder="1"/>
    <xf numFmtId="0" fontId="1" fillId="14" borderId="1" xfId="0" applyFont="1" applyFill="1" applyBorder="1"/>
    <xf numFmtId="3" fontId="1" fillId="14" borderId="1" xfId="0" applyNumberFormat="1" applyFont="1" applyFill="1" applyBorder="1"/>
    <xf numFmtId="3" fontId="0" fillId="14" borderId="1" xfId="0" applyNumberFormat="1" applyFill="1" applyBorder="1"/>
    <xf numFmtId="0" fontId="1" fillId="14" borderId="5" xfId="0" applyFont="1" applyFill="1" applyBorder="1"/>
    <xf numFmtId="0" fontId="1" fillId="9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3" fontId="2" fillId="12" borderId="1" xfId="0" applyNumberFormat="1" applyFont="1" applyFill="1" applyBorder="1" applyAlignment="1">
      <alignment horizontal="center"/>
    </xf>
    <xf numFmtId="3" fontId="12" fillId="12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9" fontId="1" fillId="14" borderId="2" xfId="1" applyFont="1" applyFill="1" applyBorder="1" applyAlignment="1">
      <alignment horizontal="center"/>
    </xf>
    <xf numFmtId="9" fontId="1" fillId="14" borderId="4" xfId="1" applyFont="1" applyFill="1" applyBorder="1" applyAlignment="1">
      <alignment horizontal="center"/>
    </xf>
    <xf numFmtId="9" fontId="1" fillId="14" borderId="1" xfId="1" applyFont="1" applyFill="1" applyBorder="1" applyAlignment="1">
      <alignment horizontal="center"/>
    </xf>
    <xf numFmtId="9" fontId="0" fillId="14" borderId="1" xfId="1" applyFont="1" applyFill="1" applyBorder="1" applyAlignment="1">
      <alignment horizontal="center"/>
    </xf>
    <xf numFmtId="0" fontId="12" fillId="16" borderId="3" xfId="0" applyFont="1" applyFill="1" applyBorder="1" applyAlignment="1">
      <alignment horizontal="center" wrapText="1"/>
    </xf>
    <xf numFmtId="0" fontId="0" fillId="16" borderId="3" xfId="0" applyFill="1" applyBorder="1" applyAlignment="1">
      <alignment horizontal="center" wrapText="1"/>
    </xf>
    <xf numFmtId="0" fontId="1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11" fillId="16" borderId="3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/>
              <a:t>Datos estadisticos 1988-1997</a:t>
            </a:r>
          </a:p>
        </c:rich>
      </c:tx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por Decadas'!$D$31</c:f>
              <c:strCache>
                <c:ptCount val="1"/>
                <c:pt idx="0">
                  <c:v>Año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'Datos por Decadas'!$D$32:$D$41</c:f>
              <c:numCache>
                <c:formatCode>General</c:formatCode>
                <c:ptCount val="1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9-4D0F-B02E-7E599A294D57}"/>
            </c:ext>
          </c:extLst>
        </c:ser>
        <c:ser>
          <c:idx val="1"/>
          <c:order val="1"/>
          <c:tx>
            <c:strRef>
              <c:f>'Datos por Decadas'!$E$31</c:f>
              <c:strCache>
                <c:ptCount val="1"/>
                <c:pt idx="0">
                  <c:v>Huevos  Recolectados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'Datos por Decadas'!$E$32:$E$41</c:f>
              <c:numCache>
                <c:formatCode>#,##0</c:formatCode>
                <c:ptCount val="10"/>
                <c:pt idx="0">
                  <c:v>9421</c:v>
                </c:pt>
                <c:pt idx="1">
                  <c:v>14450</c:v>
                </c:pt>
                <c:pt idx="2">
                  <c:v>9610</c:v>
                </c:pt>
                <c:pt idx="3">
                  <c:v>12716</c:v>
                </c:pt>
                <c:pt idx="4">
                  <c:v>12072</c:v>
                </c:pt>
                <c:pt idx="5">
                  <c:v>10072</c:v>
                </c:pt>
                <c:pt idx="6">
                  <c:v>13564</c:v>
                </c:pt>
                <c:pt idx="7">
                  <c:v>20238</c:v>
                </c:pt>
                <c:pt idx="8">
                  <c:v>21835</c:v>
                </c:pt>
                <c:pt idx="9">
                  <c:v>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9-4D0F-B02E-7E599A294D57}"/>
            </c:ext>
          </c:extLst>
        </c:ser>
        <c:ser>
          <c:idx val="2"/>
          <c:order val="2"/>
          <c:tx>
            <c:strRef>
              <c:f>'Datos por Decadas'!$F$31</c:f>
              <c:strCache>
                <c:ptCount val="1"/>
                <c:pt idx="0">
                  <c:v>Neonatos Liberados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'Datos por Decadas'!$F$32:$F$41</c:f>
              <c:numCache>
                <c:formatCode>#,##0</c:formatCode>
                <c:ptCount val="10"/>
                <c:pt idx="0">
                  <c:v>6267</c:v>
                </c:pt>
                <c:pt idx="1">
                  <c:v>9889</c:v>
                </c:pt>
                <c:pt idx="2" formatCode="General">
                  <c:v>4.7350000000000003</c:v>
                </c:pt>
                <c:pt idx="3">
                  <c:v>7161</c:v>
                </c:pt>
                <c:pt idx="4">
                  <c:v>3049</c:v>
                </c:pt>
                <c:pt idx="5">
                  <c:v>4199</c:v>
                </c:pt>
                <c:pt idx="6">
                  <c:v>8409</c:v>
                </c:pt>
                <c:pt idx="7">
                  <c:v>14193</c:v>
                </c:pt>
                <c:pt idx="8">
                  <c:v>15085</c:v>
                </c:pt>
                <c:pt idx="9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9-4D0F-B02E-7E599A29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-1494180672"/>
        <c:axId val="-1494192640"/>
        <c:axId val="0"/>
      </c:bar3DChart>
      <c:catAx>
        <c:axId val="-1494180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94192640"/>
        <c:crosses val="autoZero"/>
        <c:auto val="1"/>
        <c:lblAlgn val="ctr"/>
        <c:lblOffset val="100"/>
        <c:noMultiLvlLbl val="0"/>
      </c:catAx>
      <c:valAx>
        <c:axId val="-14941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94180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/>
              <a:t>Datos Estadisticos 1975-1987</a:t>
            </a: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por Decadas'!$D$12</c:f>
              <c:strCache>
                <c:ptCount val="1"/>
                <c:pt idx="0">
                  <c:v>Año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'Datos por Decadas'!$D$13:$D$22</c:f>
              <c:numCache>
                <c:formatCode>General</c:formatCode>
                <c:ptCount val="10"/>
                <c:pt idx="0">
                  <c:v>1975</c:v>
                </c:pt>
                <c:pt idx="1">
                  <c:v>1978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9-4E49-9B89-88FF8E4C7285}"/>
            </c:ext>
          </c:extLst>
        </c:ser>
        <c:ser>
          <c:idx val="1"/>
          <c:order val="1"/>
          <c:tx>
            <c:strRef>
              <c:f>'Datos por Decadas'!$E$12</c:f>
              <c:strCache>
                <c:ptCount val="1"/>
                <c:pt idx="0">
                  <c:v>Huevos  Recolectados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'Datos por Decadas'!$E$13:$E$22</c:f>
              <c:numCache>
                <c:formatCode>#,##0</c:formatCode>
                <c:ptCount val="10"/>
                <c:pt idx="0" formatCode="General">
                  <c:v>18441</c:v>
                </c:pt>
                <c:pt idx="1">
                  <c:v>16951</c:v>
                </c:pt>
                <c:pt idx="2">
                  <c:v>13601</c:v>
                </c:pt>
                <c:pt idx="3">
                  <c:v>23025</c:v>
                </c:pt>
                <c:pt idx="4">
                  <c:v>26703</c:v>
                </c:pt>
                <c:pt idx="5">
                  <c:v>9679</c:v>
                </c:pt>
                <c:pt idx="6">
                  <c:v>18387</c:v>
                </c:pt>
                <c:pt idx="7">
                  <c:v>30279</c:v>
                </c:pt>
                <c:pt idx="8">
                  <c:v>17942</c:v>
                </c:pt>
                <c:pt idx="9">
                  <c:v>13059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9-4E49-9B89-88FF8E4C7285}"/>
            </c:ext>
          </c:extLst>
        </c:ser>
        <c:ser>
          <c:idx val="2"/>
          <c:order val="2"/>
          <c:tx>
            <c:strRef>
              <c:f>'Datos por Decadas'!$F$12</c:f>
              <c:strCache>
                <c:ptCount val="1"/>
                <c:pt idx="0">
                  <c:v>Neonatos Liberados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'Datos por Decadas'!$F$13:$F$22</c:f>
              <c:numCache>
                <c:formatCode>#,##0</c:formatCode>
                <c:ptCount val="10"/>
                <c:pt idx="0" formatCode="General">
                  <c:v>10969</c:v>
                </c:pt>
                <c:pt idx="1">
                  <c:v>2438</c:v>
                </c:pt>
                <c:pt idx="2">
                  <c:v>2031</c:v>
                </c:pt>
                <c:pt idx="3">
                  <c:v>12973</c:v>
                </c:pt>
                <c:pt idx="4">
                  <c:v>10722</c:v>
                </c:pt>
                <c:pt idx="5">
                  <c:v>4430</c:v>
                </c:pt>
                <c:pt idx="6">
                  <c:v>14371</c:v>
                </c:pt>
                <c:pt idx="7">
                  <c:v>13266</c:v>
                </c:pt>
                <c:pt idx="8">
                  <c:v>8174</c:v>
                </c:pt>
                <c:pt idx="9" formatCode="General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9-4E49-9B89-88FF8E4C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-1494179040"/>
        <c:axId val="-1494191008"/>
        <c:axId val="0"/>
      </c:bar3DChart>
      <c:catAx>
        <c:axId val="-1494179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94191008"/>
        <c:crosses val="autoZero"/>
        <c:auto val="1"/>
        <c:lblAlgn val="ctr"/>
        <c:lblOffset val="100"/>
        <c:noMultiLvlLbl val="0"/>
      </c:catAx>
      <c:valAx>
        <c:axId val="-14941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94179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</c:dTable>
      <c:spPr>
        <a:noFill/>
        <a:ln>
          <a:solidFill>
            <a:schemeClr val="accent5">
              <a:lumMod val="40000"/>
              <a:lumOff val="6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/>
              <a:t>Datos Estadisticos 1999-2011 </a:t>
            </a: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por Decadas'!$P$12</c:f>
              <c:strCache>
                <c:ptCount val="1"/>
                <c:pt idx="0">
                  <c:v>Año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'Datos por Decadas'!$P$13:$P$22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5-429B-BA6C-6BCD8BD71DB8}"/>
            </c:ext>
          </c:extLst>
        </c:ser>
        <c:ser>
          <c:idx val="1"/>
          <c:order val="1"/>
          <c:tx>
            <c:strRef>
              <c:f>'Datos por Decadas'!$Q$12</c:f>
              <c:strCache>
                <c:ptCount val="1"/>
                <c:pt idx="0">
                  <c:v>Huevos  Recolectados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'Datos por Decadas'!$Q$13:$Q$22</c:f>
              <c:numCache>
                <c:formatCode>#,##0</c:formatCode>
                <c:ptCount val="10"/>
                <c:pt idx="0">
                  <c:v>4730</c:v>
                </c:pt>
                <c:pt idx="1">
                  <c:v>20470</c:v>
                </c:pt>
                <c:pt idx="2">
                  <c:v>28962</c:v>
                </c:pt>
                <c:pt idx="3">
                  <c:v>14531</c:v>
                </c:pt>
                <c:pt idx="4">
                  <c:v>17042</c:v>
                </c:pt>
                <c:pt idx="5">
                  <c:v>18630</c:v>
                </c:pt>
                <c:pt idx="6">
                  <c:v>46495</c:v>
                </c:pt>
                <c:pt idx="7">
                  <c:v>26653</c:v>
                </c:pt>
                <c:pt idx="8">
                  <c:v>45794</c:v>
                </c:pt>
                <c:pt idx="9">
                  <c:v>49752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5-429B-BA6C-6BCD8BD71DB8}"/>
            </c:ext>
          </c:extLst>
        </c:ser>
        <c:ser>
          <c:idx val="2"/>
          <c:order val="2"/>
          <c:tx>
            <c:strRef>
              <c:f>'Datos por Decadas'!$R$12</c:f>
              <c:strCache>
                <c:ptCount val="1"/>
                <c:pt idx="0">
                  <c:v>Neonatos Liberados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'Datos por Decadas'!$R$13:$R$22</c:f>
              <c:numCache>
                <c:formatCode>#,##0</c:formatCode>
                <c:ptCount val="10"/>
                <c:pt idx="0">
                  <c:v>1925</c:v>
                </c:pt>
                <c:pt idx="1">
                  <c:v>14342</c:v>
                </c:pt>
                <c:pt idx="2">
                  <c:v>19192</c:v>
                </c:pt>
                <c:pt idx="3">
                  <c:v>4135</c:v>
                </c:pt>
                <c:pt idx="4">
                  <c:v>15676</c:v>
                </c:pt>
                <c:pt idx="5">
                  <c:v>4194</c:v>
                </c:pt>
                <c:pt idx="6">
                  <c:v>41495</c:v>
                </c:pt>
                <c:pt idx="7">
                  <c:v>18056</c:v>
                </c:pt>
                <c:pt idx="8">
                  <c:v>35777</c:v>
                </c:pt>
                <c:pt idx="9">
                  <c:v>42064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5-429B-BA6C-6BCD8BD7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94188288"/>
        <c:axId val="-1494188832"/>
        <c:axId val="0"/>
      </c:bar3DChart>
      <c:catAx>
        <c:axId val="-1494188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94188832"/>
        <c:crosses val="autoZero"/>
        <c:auto val="1"/>
        <c:lblAlgn val="ctr"/>
        <c:lblOffset val="100"/>
        <c:noMultiLvlLbl val="0"/>
      </c:catAx>
      <c:valAx>
        <c:axId val="-149418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94188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/>
              <a:t>Datos Estadisticos 2012-2021</a:t>
            </a: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por Decadas'!$P$31</c:f>
              <c:strCache>
                <c:ptCount val="1"/>
                <c:pt idx="0">
                  <c:v>Año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'Datos por Decadas'!$P$32:$P$41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2028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D-460F-9D77-BDE505E298BF}"/>
            </c:ext>
          </c:extLst>
        </c:ser>
        <c:ser>
          <c:idx val="1"/>
          <c:order val="1"/>
          <c:tx>
            <c:strRef>
              <c:f>'Datos por Decadas'!$Q$31</c:f>
              <c:strCache>
                <c:ptCount val="1"/>
                <c:pt idx="0">
                  <c:v>Huevos  Recolectados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'Datos por Decadas'!$Q$32:$Q$41</c:f>
              <c:numCache>
                <c:formatCode>#,##0</c:formatCode>
                <c:ptCount val="10"/>
                <c:pt idx="0">
                  <c:v>44325</c:v>
                </c:pt>
                <c:pt idx="1">
                  <c:v>40944</c:v>
                </c:pt>
                <c:pt idx="2">
                  <c:v>41027</c:v>
                </c:pt>
                <c:pt idx="3">
                  <c:v>47221</c:v>
                </c:pt>
                <c:pt idx="4">
                  <c:v>18783</c:v>
                </c:pt>
                <c:pt idx="5">
                  <c:v>63423</c:v>
                </c:pt>
                <c:pt idx="6">
                  <c:v>59706</c:v>
                </c:pt>
                <c:pt idx="7">
                  <c:v>49164</c:v>
                </c:pt>
                <c:pt idx="8">
                  <c:v>58854</c:v>
                </c:pt>
                <c:pt idx="9">
                  <c:v>61006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D-460F-9D77-BDE505E298BF}"/>
            </c:ext>
          </c:extLst>
        </c:ser>
        <c:ser>
          <c:idx val="2"/>
          <c:order val="2"/>
          <c:tx>
            <c:strRef>
              <c:f>'Datos por Decadas'!$R$31</c:f>
              <c:strCache>
                <c:ptCount val="1"/>
                <c:pt idx="0">
                  <c:v>Neonatos Liberados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'Datos por Decadas'!$R$32:$R$41</c:f>
              <c:numCache>
                <c:formatCode>#,##0</c:formatCode>
                <c:ptCount val="10"/>
                <c:pt idx="0">
                  <c:v>35329</c:v>
                </c:pt>
                <c:pt idx="1">
                  <c:v>38180</c:v>
                </c:pt>
                <c:pt idx="2">
                  <c:v>29888</c:v>
                </c:pt>
                <c:pt idx="3">
                  <c:v>42479</c:v>
                </c:pt>
                <c:pt idx="4">
                  <c:v>15430</c:v>
                </c:pt>
                <c:pt idx="5">
                  <c:v>58983</c:v>
                </c:pt>
                <c:pt idx="6">
                  <c:v>37816</c:v>
                </c:pt>
                <c:pt idx="7">
                  <c:v>34096</c:v>
                </c:pt>
                <c:pt idx="8">
                  <c:v>52482</c:v>
                </c:pt>
                <c:pt idx="9">
                  <c:v>48590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D-460F-9D77-BDE505E29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-1494183936"/>
        <c:axId val="-1494182304"/>
        <c:axId val="0"/>
      </c:bar3DChart>
      <c:catAx>
        <c:axId val="-14941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94182304"/>
        <c:crosses val="autoZero"/>
        <c:auto val="1"/>
        <c:lblAlgn val="ctr"/>
        <c:lblOffset val="100"/>
        <c:noMultiLvlLbl val="0"/>
      </c:catAx>
      <c:valAx>
        <c:axId val="-149418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9418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Numero de Nidos Sembrados</a:t>
            </a:r>
            <a:r>
              <a:rPr lang="es-ES" baseline="0"/>
              <a:t> en los ultimos 10 años.</a:t>
            </a:r>
            <a:endParaRPr lang="es-ES"/>
          </a:p>
        </c:rich>
      </c:tx>
      <c:overlay val="0"/>
      <c:spPr>
        <a:noFill/>
        <a:ln>
          <a:solidFill>
            <a:schemeClr val="accent4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los ultimos 10 años'!$D$12</c:f>
              <c:strCache>
                <c:ptCount val="1"/>
                <c:pt idx="0">
                  <c:v>Numero de Nidos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'Datos de los ultimos 10 años'!$E$11:$P$11</c:f>
              <c:numCache>
                <c:formatCode>General</c:formatCode>
                <c:ptCount val="12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'Datos de los ultimos 10 años'!$E$12:$P$12</c:f>
              <c:numCache>
                <c:formatCode>General</c:formatCode>
                <c:ptCount val="12"/>
                <c:pt idx="1">
                  <c:v>555</c:v>
                </c:pt>
                <c:pt idx="2">
                  <c:v>496</c:v>
                </c:pt>
                <c:pt idx="3">
                  <c:v>452</c:v>
                </c:pt>
                <c:pt idx="4">
                  <c:v>430</c:v>
                </c:pt>
                <c:pt idx="5">
                  <c:v>548</c:v>
                </c:pt>
                <c:pt idx="6">
                  <c:v>219</c:v>
                </c:pt>
                <c:pt idx="7">
                  <c:v>731</c:v>
                </c:pt>
                <c:pt idx="8">
                  <c:v>676</c:v>
                </c:pt>
                <c:pt idx="9">
                  <c:v>565</c:v>
                </c:pt>
                <c:pt idx="10">
                  <c:v>562</c:v>
                </c:pt>
                <c:pt idx="11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C-4BCE-99C3-7995C1FE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1271120"/>
        <c:axId val="-1411273296"/>
      </c:barChart>
      <c:catAx>
        <c:axId val="-14112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11273296"/>
        <c:crosses val="autoZero"/>
        <c:auto val="1"/>
        <c:lblAlgn val="ctr"/>
        <c:lblOffset val="100"/>
        <c:noMultiLvlLbl val="0"/>
      </c:catAx>
      <c:valAx>
        <c:axId val="-141127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11271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Huevos Recolectados en</a:t>
            </a:r>
            <a:r>
              <a:rPr lang="en-US" baseline="0"/>
              <a:t> los ultimos 10 años.</a:t>
            </a:r>
            <a:endParaRPr lang="en-US"/>
          </a:p>
        </c:rich>
      </c:tx>
      <c:overlay val="0"/>
      <c:spPr>
        <a:noFill/>
        <a:ln>
          <a:solidFill>
            <a:schemeClr val="accent6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los ultimos 10 años'!$S$12</c:f>
              <c:strCache>
                <c:ptCount val="1"/>
                <c:pt idx="0">
                  <c:v>Huevos Recolectados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'Datos de los ultimos 10 años'!$T$11:$AE$11</c:f>
              <c:numCache>
                <c:formatCode>General</c:formatCode>
                <c:ptCount val="12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'Datos de los ultimos 10 años'!$T$12:$AE$12</c:f>
              <c:numCache>
                <c:formatCode>#,##0</c:formatCode>
                <c:ptCount val="12"/>
                <c:pt idx="1">
                  <c:v>49752</c:v>
                </c:pt>
                <c:pt idx="2" formatCode="General">
                  <c:v>44325</c:v>
                </c:pt>
                <c:pt idx="3" formatCode="General">
                  <c:v>40944</c:v>
                </c:pt>
                <c:pt idx="4" formatCode="General">
                  <c:v>41027</c:v>
                </c:pt>
                <c:pt idx="5" formatCode="General">
                  <c:v>47221</c:v>
                </c:pt>
                <c:pt idx="6" formatCode="General">
                  <c:v>18783</c:v>
                </c:pt>
                <c:pt idx="7" formatCode="General">
                  <c:v>63423</c:v>
                </c:pt>
                <c:pt idx="8" formatCode="General">
                  <c:v>59706</c:v>
                </c:pt>
                <c:pt idx="9" formatCode="General">
                  <c:v>49164</c:v>
                </c:pt>
                <c:pt idx="10" formatCode="General">
                  <c:v>51185</c:v>
                </c:pt>
                <c:pt idx="11" formatCode="General">
                  <c:v>61006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8-4078-89F5-36B59952F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1266224"/>
        <c:axId val="-1411279280"/>
      </c:barChart>
      <c:catAx>
        <c:axId val="-141126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11279280"/>
        <c:crosses val="autoZero"/>
        <c:auto val="1"/>
        <c:lblAlgn val="ctr"/>
        <c:lblOffset val="100"/>
        <c:noMultiLvlLbl val="0"/>
      </c:catAx>
      <c:valAx>
        <c:axId val="-14112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1126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Neotanos Liberados en</a:t>
            </a:r>
            <a:r>
              <a:rPr lang="es-ES" baseline="0"/>
              <a:t> los ultimos 10 años.</a:t>
            </a:r>
            <a:endParaRPr lang="es-ES"/>
          </a:p>
        </c:rich>
      </c:tx>
      <c:overlay val="0"/>
      <c:spPr>
        <a:noFill/>
        <a:ln>
          <a:solidFill>
            <a:schemeClr val="accent6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los ultimos 10 años'!$D$34</c:f>
              <c:strCache>
                <c:ptCount val="1"/>
                <c:pt idx="0">
                  <c:v>Neotanos Liberados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'Datos de los ultimos 10 años'!$E$33:$P$33</c:f>
              <c:numCache>
                <c:formatCode>General</c:formatCode>
                <c:ptCount val="12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'Datos de los ultimos 10 años'!$E$34:$P$34</c:f>
              <c:numCache>
                <c:formatCode>General</c:formatCode>
                <c:ptCount val="12"/>
                <c:pt idx="1">
                  <c:v>42064</c:v>
                </c:pt>
                <c:pt idx="2">
                  <c:v>35329</c:v>
                </c:pt>
                <c:pt idx="3">
                  <c:v>38180</c:v>
                </c:pt>
                <c:pt idx="4">
                  <c:v>29888</c:v>
                </c:pt>
                <c:pt idx="5">
                  <c:v>42479</c:v>
                </c:pt>
                <c:pt idx="6">
                  <c:v>15430</c:v>
                </c:pt>
                <c:pt idx="7">
                  <c:v>58983</c:v>
                </c:pt>
                <c:pt idx="8">
                  <c:v>37816</c:v>
                </c:pt>
                <c:pt idx="9">
                  <c:v>34096</c:v>
                </c:pt>
                <c:pt idx="10" formatCode="#,##0">
                  <c:v>52482</c:v>
                </c:pt>
                <c:pt idx="11">
                  <c:v>48590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2-4D0E-B07E-ECBB9740A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1270576"/>
        <c:axId val="-1411267856"/>
      </c:barChart>
      <c:catAx>
        <c:axId val="-14112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11267856"/>
        <c:crosses val="autoZero"/>
        <c:auto val="1"/>
        <c:lblAlgn val="ctr"/>
        <c:lblOffset val="100"/>
        <c:noMultiLvlLbl val="0"/>
      </c:catAx>
      <c:valAx>
        <c:axId val="-141126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11270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% de Eclosión Positivo de los ultimos 10 años.</a:t>
            </a:r>
          </a:p>
        </c:rich>
      </c:tx>
      <c:overlay val="0"/>
      <c:spPr>
        <a:noFill/>
        <a:ln>
          <a:solidFill>
            <a:schemeClr val="accent4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los ultimos 10 años'!$S$34</c:f>
              <c:strCache>
                <c:ptCount val="1"/>
                <c:pt idx="0">
                  <c:v>% de Eclosión Positivo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'Datos de los ultimos 10 años'!$T$33:$AE$33</c:f>
              <c:numCache>
                <c:formatCode>General</c:formatCode>
                <c:ptCount val="12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'Datos de los ultimos 10 años'!$T$34:$AE$34</c:f>
              <c:numCache>
                <c:formatCode>General</c:formatCode>
                <c:ptCount val="12"/>
                <c:pt idx="1">
                  <c:v>84.55</c:v>
                </c:pt>
                <c:pt idx="2">
                  <c:v>79.7</c:v>
                </c:pt>
                <c:pt idx="3">
                  <c:v>93.25</c:v>
                </c:pt>
                <c:pt idx="4">
                  <c:v>72.849999999999994</c:v>
                </c:pt>
                <c:pt idx="5">
                  <c:v>89.96</c:v>
                </c:pt>
                <c:pt idx="6">
                  <c:v>82.15</c:v>
                </c:pt>
                <c:pt idx="7">
                  <c:v>93</c:v>
                </c:pt>
                <c:pt idx="8">
                  <c:v>63</c:v>
                </c:pt>
                <c:pt idx="9">
                  <c:v>69.349999999999994</c:v>
                </c:pt>
                <c:pt idx="10">
                  <c:v>89.17</c:v>
                </c:pt>
                <c:pt idx="11">
                  <c:v>79.650000000000006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0-426D-9F63-BCF4E258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1266768"/>
        <c:axId val="-1411275472"/>
      </c:barChart>
      <c:catAx>
        <c:axId val="-141126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11275472"/>
        <c:crosses val="autoZero"/>
        <c:auto val="1"/>
        <c:lblAlgn val="ctr"/>
        <c:lblOffset val="100"/>
        <c:noMultiLvlLbl val="0"/>
      </c:catAx>
      <c:valAx>
        <c:axId val="-141127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-1411266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761999</xdr:colOff>
      <xdr:row>6</xdr:row>
      <xdr:rowOff>104774</xdr:rowOff>
    </xdr:from>
    <xdr:to>
      <xdr:col>14</xdr:col>
      <xdr:colOff>390524</xdr:colOff>
      <xdr:row>11</xdr:row>
      <xdr:rowOff>304799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8099DE10-DA85-116F-2522-0609E0FEBA98}"/>
            </a:ext>
          </a:extLst>
        </xdr:cNvPr>
        <xdr:cNvSpPr>
          <a:spLocks noChangeAspect="1" noChangeArrowheads="1"/>
        </xdr:cNvSpPr>
      </xdr:nvSpPr>
      <xdr:spPr bwMode="auto">
        <a:xfrm>
          <a:off x="13592174" y="866774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102054</xdr:colOff>
      <xdr:row>3</xdr:row>
      <xdr:rowOff>88447</xdr:rowOff>
    </xdr:from>
    <xdr:to>
      <xdr:col>15</xdr:col>
      <xdr:colOff>243417</xdr:colOff>
      <xdr:row>9</xdr:row>
      <xdr:rowOff>121037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2D7EB-B2FC-6441-0D00-26C8EFE4A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9637" y="659947"/>
          <a:ext cx="2427363" cy="117559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704850</xdr:colOff>
      <xdr:row>3</xdr:row>
      <xdr:rowOff>149226</xdr:rowOff>
    </xdr:from>
    <xdr:to>
      <xdr:col>3</xdr:col>
      <xdr:colOff>703791</xdr:colOff>
      <xdr:row>9</xdr:row>
      <xdr:rowOff>86007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20C0E7-6959-45A9-B0D7-E0B18FDE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720726"/>
          <a:ext cx="2284941" cy="107978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495298</xdr:colOff>
      <xdr:row>29</xdr:row>
      <xdr:rowOff>47625</xdr:rowOff>
    </xdr:from>
    <xdr:to>
      <xdr:col>14</xdr:col>
      <xdr:colOff>228599</xdr:colOff>
      <xdr:row>43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E3121B-7091-6936-FEEB-E308D0B90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457199</xdr:colOff>
      <xdr:row>10</xdr:row>
      <xdr:rowOff>66675</xdr:rowOff>
    </xdr:from>
    <xdr:to>
      <xdr:col>14</xdr:col>
      <xdr:colOff>247650</xdr:colOff>
      <xdr:row>26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F0C665C-5024-86DE-C1DE-9255550FC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504825</xdr:colOff>
      <xdr:row>10</xdr:row>
      <xdr:rowOff>85725</xdr:rowOff>
    </xdr:from>
    <xdr:to>
      <xdr:col>25</xdr:col>
      <xdr:colOff>409575</xdr:colOff>
      <xdr:row>26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F82147D-49D3-DF42-ACDA-11255596A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180975</xdr:rowOff>
    </xdr:from>
    <xdr:to>
      <xdr:col>4</xdr:col>
      <xdr:colOff>23325</xdr:colOff>
      <xdr:row>7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D31B45-D756-C0A5-CA46-4F4AA1DE0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100" y="180975"/>
          <a:ext cx="2737950" cy="1381125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95250</xdr:colOff>
      <xdr:row>0</xdr:row>
      <xdr:rowOff>184175</xdr:rowOff>
    </xdr:from>
    <xdr:to>
      <xdr:col>17</xdr:col>
      <xdr:colOff>1128716</xdr:colOff>
      <xdr:row>9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7DE837D-6CD4-4611-8655-412F9365C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92250" y="184175"/>
          <a:ext cx="2862266" cy="1587475"/>
        </a:xfrm>
        <a:prstGeom prst="rect">
          <a:avLst/>
        </a:prstGeom>
      </xdr:spPr>
    </xdr:pic>
    <xdr:clientData/>
  </xdr:twoCellAnchor>
  <xdr:twoCellAnchor>
    <xdr:from>
      <xdr:col>18</xdr:col>
      <xdr:colOff>400050</xdr:colOff>
      <xdr:row>29</xdr:row>
      <xdr:rowOff>95250</xdr:rowOff>
    </xdr:from>
    <xdr:to>
      <xdr:col>25</xdr:col>
      <xdr:colOff>495300</xdr:colOff>
      <xdr:row>43</xdr:row>
      <xdr:rowOff>161925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827782-CE59-C07B-AAFE-4B5B41CED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507176</xdr:colOff>
      <xdr:row>13</xdr:row>
      <xdr:rowOff>114300</xdr:rowOff>
    </xdr:from>
    <xdr:to>
      <xdr:col>13</xdr:col>
      <xdr:colOff>754577</xdr:colOff>
      <xdr:row>28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1DCD61-6EC8-733B-DCFA-77626416D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482435</xdr:colOff>
      <xdr:row>13</xdr:row>
      <xdr:rowOff>94259</xdr:rowOff>
    </xdr:from>
    <xdr:to>
      <xdr:col>29</xdr:col>
      <xdr:colOff>123701</xdr:colOff>
      <xdr:row>29</xdr:row>
      <xdr:rowOff>24739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082DBE-2BB6-47CC-A620-AB9C165F4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104775</xdr:colOff>
      <xdr:row>1</xdr:row>
      <xdr:rowOff>47625</xdr:rowOff>
    </xdr:from>
    <xdr:to>
      <xdr:col>23</xdr:col>
      <xdr:colOff>621256</xdr:colOff>
      <xdr:row>8</xdr:row>
      <xdr:rowOff>166620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6120AC-E423-13D0-7498-CF89BCED5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20975" y="238125"/>
          <a:ext cx="2802481" cy="1452495"/>
        </a:xfrm>
        <a:prstGeom prst="rect">
          <a:avLst/>
        </a:prstGeom>
      </xdr:spPr>
    </xdr:pic>
    <xdr:clientData/>
  </xdr:twoCellAnchor>
  <xdr:twoCellAnchor editAs="oneCell">
    <xdr:from>
      <xdr:col>1</xdr:col>
      <xdr:colOff>284691</xdr:colOff>
      <xdr:row>1</xdr:row>
      <xdr:rowOff>63500</xdr:rowOff>
    </xdr:from>
    <xdr:to>
      <xdr:col>5</xdr:col>
      <xdr:colOff>74885</xdr:colOff>
      <xdr:row>8</xdr:row>
      <xdr:rowOff>158750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78FA39-39A1-ADC7-9B53-AB53A81A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6691" y="254000"/>
          <a:ext cx="2737341" cy="1428750"/>
        </a:xfrm>
        <a:prstGeom prst="rect">
          <a:avLst/>
        </a:prstGeom>
      </xdr:spPr>
    </xdr:pic>
    <xdr:clientData/>
  </xdr:twoCellAnchor>
  <xdr:twoCellAnchor>
    <xdr:from>
      <xdr:col>4</xdr:col>
      <xdr:colOff>537882</xdr:colOff>
      <xdr:row>36</xdr:row>
      <xdr:rowOff>163606</xdr:rowOff>
    </xdr:from>
    <xdr:to>
      <xdr:col>13</xdr:col>
      <xdr:colOff>739588</xdr:colOff>
      <xdr:row>51</xdr:row>
      <xdr:rowOff>78441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30EA5B2-A68E-931B-9C98-798AC85ED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487456</xdr:colOff>
      <xdr:row>36</xdr:row>
      <xdr:rowOff>186017</xdr:rowOff>
    </xdr:from>
    <xdr:to>
      <xdr:col>29</xdr:col>
      <xdr:colOff>134471</xdr:colOff>
      <xdr:row>51</xdr:row>
      <xdr:rowOff>156882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91F3D62-3D56-182E-CFBA-6444E4A04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O58"/>
  <sheetViews>
    <sheetView tabSelected="1" zoomScale="110" zoomScaleNormal="110" workbookViewId="0">
      <selection activeCell="J60" sqref="J60"/>
    </sheetView>
  </sheetViews>
  <sheetFormatPr baseColWidth="10" defaultRowHeight="15" x14ac:dyDescent="0.25"/>
  <cols>
    <col min="5" max="5" width="22.85546875" customWidth="1"/>
    <col min="6" max="6" width="23.28515625" customWidth="1"/>
    <col min="7" max="7" width="25" customWidth="1"/>
    <col min="8" max="8" width="24.140625" customWidth="1"/>
    <col min="10" max="10" width="17.140625" customWidth="1"/>
  </cols>
  <sheetData>
    <row r="6" spans="3:15" ht="15" customHeight="1" x14ac:dyDescent="0.25">
      <c r="E6" s="39" t="s">
        <v>0</v>
      </c>
      <c r="F6" s="39"/>
      <c r="G6" s="39"/>
      <c r="H6" s="39"/>
      <c r="I6" s="39"/>
      <c r="J6" s="39"/>
      <c r="K6" s="39"/>
      <c r="L6" s="39"/>
    </row>
    <row r="7" spans="3:15" ht="15" customHeight="1" x14ac:dyDescent="0.25">
      <c r="E7" s="39"/>
      <c r="F7" s="39"/>
      <c r="G7" s="39"/>
      <c r="H7" s="39"/>
      <c r="I7" s="39"/>
      <c r="J7" s="39"/>
      <c r="K7" s="39"/>
      <c r="L7" s="39"/>
    </row>
    <row r="8" spans="3:15" ht="15" customHeight="1" x14ac:dyDescent="0.25">
      <c r="E8" s="39"/>
      <c r="F8" s="39"/>
      <c r="G8" s="39"/>
      <c r="H8" s="39"/>
      <c r="I8" s="39"/>
      <c r="J8" s="39"/>
      <c r="K8" s="39"/>
      <c r="L8" s="39"/>
    </row>
    <row r="12" spans="3:15" ht="31.5" x14ac:dyDescent="0.25">
      <c r="D12" s="2" t="s">
        <v>1</v>
      </c>
      <c r="E12" s="2" t="s">
        <v>2</v>
      </c>
      <c r="F12" s="2" t="s">
        <v>3</v>
      </c>
      <c r="G12" s="2" t="s">
        <v>4</v>
      </c>
      <c r="H12" s="2" t="s">
        <v>5</v>
      </c>
    </row>
    <row r="13" spans="3:15" ht="15.75" x14ac:dyDescent="0.25">
      <c r="C13">
        <v>1</v>
      </c>
      <c r="D13" s="17">
        <v>1975</v>
      </c>
      <c r="E13" s="7">
        <v>153</v>
      </c>
      <c r="F13" s="18">
        <v>18441</v>
      </c>
      <c r="G13" s="18">
        <v>10969</v>
      </c>
      <c r="H13" s="19">
        <f>G13/F13</f>
        <v>0.59481589935469881</v>
      </c>
      <c r="J13" s="38" t="s">
        <v>28</v>
      </c>
      <c r="K13" s="41" t="s">
        <v>10</v>
      </c>
      <c r="L13" s="41"/>
      <c r="M13" s="41"/>
      <c r="N13" s="41"/>
      <c r="O13" s="41"/>
    </row>
    <row r="14" spans="3:15" ht="15" customHeight="1" x14ac:dyDescent="0.25">
      <c r="C14">
        <v>2</v>
      </c>
      <c r="D14" s="17">
        <v>1978</v>
      </c>
      <c r="E14" s="7">
        <v>176</v>
      </c>
      <c r="F14" s="18">
        <v>16951</v>
      </c>
      <c r="G14" s="18">
        <v>2438</v>
      </c>
      <c r="H14" s="19">
        <f t="shared" ref="H14:H53" si="0">G14/F14</f>
        <v>0.14382632293080055</v>
      </c>
      <c r="J14" s="38"/>
      <c r="K14" s="41"/>
      <c r="L14" s="41"/>
      <c r="M14" s="41"/>
      <c r="N14" s="41"/>
      <c r="O14" s="41"/>
    </row>
    <row r="15" spans="3:15" ht="15" customHeight="1" x14ac:dyDescent="0.25">
      <c r="C15">
        <v>3</v>
      </c>
      <c r="D15" s="17">
        <v>1980</v>
      </c>
      <c r="E15" s="7">
        <v>142</v>
      </c>
      <c r="F15" s="18">
        <v>13601</v>
      </c>
      <c r="G15" s="18">
        <v>2031</v>
      </c>
      <c r="H15" s="19">
        <f t="shared" si="0"/>
        <v>0.1493272553488714</v>
      </c>
      <c r="J15" s="40">
        <v>1998</v>
      </c>
      <c r="K15" s="37" t="s">
        <v>11</v>
      </c>
      <c r="L15" s="37"/>
      <c r="M15" s="37"/>
      <c r="N15" s="37"/>
      <c r="O15" s="37"/>
    </row>
    <row r="16" spans="3:15" ht="15" customHeight="1" x14ac:dyDescent="0.25">
      <c r="C16">
        <v>4</v>
      </c>
      <c r="D16" s="17">
        <v>1981</v>
      </c>
      <c r="E16" s="7">
        <v>234</v>
      </c>
      <c r="F16" s="18">
        <v>23025</v>
      </c>
      <c r="G16" s="18">
        <v>12973</v>
      </c>
      <c r="H16" s="19">
        <f t="shared" si="0"/>
        <v>0.56343105320304021</v>
      </c>
      <c r="J16" s="40"/>
      <c r="K16" s="37"/>
      <c r="L16" s="37"/>
      <c r="M16" s="37"/>
      <c r="N16" s="37"/>
      <c r="O16" s="37"/>
    </row>
    <row r="17" spans="3:15" ht="15.75" customHeight="1" x14ac:dyDescent="0.25">
      <c r="C17">
        <v>5</v>
      </c>
      <c r="D17" s="17">
        <v>1982</v>
      </c>
      <c r="E17" s="7">
        <v>271</v>
      </c>
      <c r="F17" s="18">
        <v>26703</v>
      </c>
      <c r="G17" s="18">
        <v>10722</v>
      </c>
      <c r="H17" s="19">
        <f t="shared" si="0"/>
        <v>0.40152791821143691</v>
      </c>
      <c r="J17" s="38" t="s">
        <v>12</v>
      </c>
      <c r="K17" s="37" t="s">
        <v>16</v>
      </c>
      <c r="L17" s="37"/>
      <c r="M17" s="37"/>
      <c r="N17" s="37"/>
      <c r="O17" s="37"/>
    </row>
    <row r="18" spans="3:15" ht="15.75" customHeight="1" x14ac:dyDescent="0.25">
      <c r="C18">
        <v>6</v>
      </c>
      <c r="D18" s="17">
        <v>1983</v>
      </c>
      <c r="E18" s="7">
        <v>106</v>
      </c>
      <c r="F18" s="18">
        <v>9679</v>
      </c>
      <c r="G18" s="18">
        <v>4430</v>
      </c>
      <c r="H18" s="19">
        <f t="shared" si="0"/>
        <v>0.45769191032131418</v>
      </c>
      <c r="J18" s="38"/>
      <c r="K18" s="37"/>
      <c r="L18" s="37"/>
      <c r="M18" s="37"/>
      <c r="N18" s="37"/>
      <c r="O18" s="37"/>
    </row>
    <row r="19" spans="3:15" ht="15" customHeight="1" x14ac:dyDescent="0.25">
      <c r="C19">
        <v>7</v>
      </c>
      <c r="D19" s="17">
        <v>1984</v>
      </c>
      <c r="E19" s="7">
        <v>181</v>
      </c>
      <c r="F19" s="18">
        <v>18387</v>
      </c>
      <c r="G19" s="18">
        <v>14371</v>
      </c>
      <c r="H19" s="19">
        <f t="shared" si="0"/>
        <v>0.7815848153586773</v>
      </c>
      <c r="J19" s="38"/>
      <c r="K19" s="37"/>
      <c r="L19" s="37"/>
      <c r="M19" s="37"/>
      <c r="N19" s="37"/>
      <c r="O19" s="37"/>
    </row>
    <row r="20" spans="3:15" ht="15" customHeight="1" x14ac:dyDescent="0.25">
      <c r="C20">
        <v>8</v>
      </c>
      <c r="D20" s="17">
        <v>1985</v>
      </c>
      <c r="E20" s="7">
        <v>280</v>
      </c>
      <c r="F20" s="18">
        <v>30279</v>
      </c>
      <c r="G20" s="18">
        <v>13266</v>
      </c>
      <c r="H20" s="19">
        <f t="shared" si="0"/>
        <v>0.43812543346874072</v>
      </c>
      <c r="J20" s="38"/>
      <c r="K20" s="37"/>
      <c r="L20" s="37"/>
      <c r="M20" s="37"/>
      <c r="N20" s="37"/>
      <c r="O20" s="37"/>
    </row>
    <row r="21" spans="3:15" ht="15.75" x14ac:dyDescent="0.25">
      <c r="C21">
        <v>9</v>
      </c>
      <c r="D21" s="17">
        <v>1986</v>
      </c>
      <c r="E21" s="7">
        <v>183</v>
      </c>
      <c r="F21" s="18">
        <v>17942</v>
      </c>
      <c r="G21" s="18">
        <v>8174</v>
      </c>
      <c r="H21" s="19">
        <f t="shared" si="0"/>
        <v>0.45557908817300191</v>
      </c>
    </row>
    <row r="22" spans="3:15" ht="15.75" x14ac:dyDescent="0.25">
      <c r="C22">
        <v>10</v>
      </c>
      <c r="D22" s="17">
        <v>1987</v>
      </c>
      <c r="E22" s="7">
        <v>138</v>
      </c>
      <c r="F22" s="18">
        <v>13059</v>
      </c>
      <c r="G22" s="7">
        <v>643</v>
      </c>
      <c r="H22" s="19">
        <f t="shared" si="0"/>
        <v>4.9238073359369021E-2</v>
      </c>
    </row>
    <row r="23" spans="3:15" ht="15.75" x14ac:dyDescent="0.25">
      <c r="C23">
        <v>11</v>
      </c>
      <c r="D23" s="17">
        <v>1988</v>
      </c>
      <c r="E23" s="7">
        <v>90</v>
      </c>
      <c r="F23" s="18">
        <v>9421</v>
      </c>
      <c r="G23" s="18">
        <v>6267</v>
      </c>
      <c r="H23" s="19">
        <f t="shared" si="0"/>
        <v>0.66521600679333404</v>
      </c>
    </row>
    <row r="24" spans="3:15" ht="15.75" x14ac:dyDescent="0.25">
      <c r="C24">
        <v>12</v>
      </c>
      <c r="D24" s="17">
        <v>1989</v>
      </c>
      <c r="E24" s="7">
        <v>151</v>
      </c>
      <c r="F24" s="18">
        <v>14450</v>
      </c>
      <c r="G24" s="18">
        <v>9889</v>
      </c>
      <c r="H24" s="19">
        <f t="shared" si="0"/>
        <v>0.68435986159169548</v>
      </c>
    </row>
    <row r="25" spans="3:15" ht="15.75" x14ac:dyDescent="0.25">
      <c r="C25">
        <v>13</v>
      </c>
      <c r="D25" s="17">
        <v>1990</v>
      </c>
      <c r="E25" s="7">
        <v>95</v>
      </c>
      <c r="F25" s="18">
        <v>9610</v>
      </c>
      <c r="G25" s="18">
        <v>4735</v>
      </c>
      <c r="H25" s="19">
        <f t="shared" si="0"/>
        <v>0.49271592091571281</v>
      </c>
    </row>
    <row r="26" spans="3:15" ht="15.75" x14ac:dyDescent="0.25">
      <c r="C26">
        <v>14</v>
      </c>
      <c r="D26" s="17">
        <v>1991</v>
      </c>
      <c r="E26" s="7">
        <v>128</v>
      </c>
      <c r="F26" s="18">
        <v>12716</v>
      </c>
      <c r="G26" s="18">
        <v>7161</v>
      </c>
      <c r="H26" s="19">
        <f t="shared" si="0"/>
        <v>0.56314878892733566</v>
      </c>
    </row>
    <row r="27" spans="3:15" ht="15.75" x14ac:dyDescent="0.25">
      <c r="C27">
        <v>15</v>
      </c>
      <c r="D27" s="17">
        <v>1992</v>
      </c>
      <c r="E27" s="7">
        <v>123</v>
      </c>
      <c r="F27" s="18">
        <v>12072</v>
      </c>
      <c r="G27" s="18">
        <v>3049</v>
      </c>
      <c r="H27" s="19">
        <f t="shared" si="0"/>
        <v>0.25256792577866138</v>
      </c>
    </row>
    <row r="28" spans="3:15" ht="15.75" x14ac:dyDescent="0.25">
      <c r="C28">
        <v>16</v>
      </c>
      <c r="D28" s="17">
        <v>1993</v>
      </c>
      <c r="E28" s="7">
        <v>108</v>
      </c>
      <c r="F28" s="18">
        <v>10072</v>
      </c>
      <c r="G28" s="18">
        <v>4199</v>
      </c>
      <c r="H28" s="19">
        <f t="shared" si="0"/>
        <v>0.41689833200953136</v>
      </c>
    </row>
    <row r="29" spans="3:15" ht="15.75" x14ac:dyDescent="0.25">
      <c r="C29">
        <v>17</v>
      </c>
      <c r="D29" s="17">
        <v>1994</v>
      </c>
      <c r="E29" s="7">
        <v>140</v>
      </c>
      <c r="F29" s="18">
        <v>13564</v>
      </c>
      <c r="G29" s="18">
        <v>8409</v>
      </c>
      <c r="H29" s="19">
        <f t="shared" si="0"/>
        <v>0.61994986729578294</v>
      </c>
    </row>
    <row r="30" spans="3:15" ht="15.75" x14ac:dyDescent="0.25">
      <c r="C30">
        <v>18</v>
      </c>
      <c r="D30" s="17">
        <v>1995</v>
      </c>
      <c r="E30" s="7">
        <v>209</v>
      </c>
      <c r="F30" s="18">
        <v>20238</v>
      </c>
      <c r="G30" s="18">
        <v>14193</v>
      </c>
      <c r="H30" s="19">
        <f t="shared" si="0"/>
        <v>0.70130447672694929</v>
      </c>
    </row>
    <row r="31" spans="3:15" ht="15.75" x14ac:dyDescent="0.25">
      <c r="C31">
        <v>19</v>
      </c>
      <c r="D31" s="17">
        <v>1996</v>
      </c>
      <c r="E31" s="7">
        <v>230</v>
      </c>
      <c r="F31" s="18">
        <v>21835</v>
      </c>
      <c r="G31" s="18">
        <v>15085</v>
      </c>
      <c r="H31" s="19">
        <f t="shared" si="0"/>
        <v>0.6908632928784062</v>
      </c>
    </row>
    <row r="32" spans="3:15" ht="15.75" x14ac:dyDescent="0.25">
      <c r="C32">
        <v>20</v>
      </c>
      <c r="D32" s="17">
        <v>1997</v>
      </c>
      <c r="E32" s="7">
        <v>221</v>
      </c>
      <c r="F32" s="18">
        <v>19000</v>
      </c>
      <c r="G32" s="18">
        <v>12000</v>
      </c>
      <c r="H32" s="19">
        <f t="shared" si="0"/>
        <v>0.63157894736842102</v>
      </c>
    </row>
    <row r="33" spans="3:8" ht="15.75" x14ac:dyDescent="0.25">
      <c r="C33">
        <v>21</v>
      </c>
      <c r="D33" s="17">
        <v>1999</v>
      </c>
      <c r="E33" s="7">
        <v>54</v>
      </c>
      <c r="F33" s="18">
        <v>4730</v>
      </c>
      <c r="G33" s="18">
        <v>1925</v>
      </c>
      <c r="H33" s="19">
        <f t="shared" si="0"/>
        <v>0.40697674418604651</v>
      </c>
    </row>
    <row r="34" spans="3:8" ht="15.75" x14ac:dyDescent="0.25">
      <c r="C34">
        <v>22</v>
      </c>
      <c r="D34" s="17">
        <v>2000</v>
      </c>
      <c r="E34" s="7">
        <v>308</v>
      </c>
      <c r="F34" s="18">
        <v>20470</v>
      </c>
      <c r="G34" s="18">
        <v>14342</v>
      </c>
      <c r="H34" s="19">
        <f t="shared" si="0"/>
        <v>0.70063507572056671</v>
      </c>
    </row>
    <row r="35" spans="3:8" ht="15.75" x14ac:dyDescent="0.25">
      <c r="C35">
        <v>23</v>
      </c>
      <c r="D35" s="17">
        <v>2002</v>
      </c>
      <c r="E35" s="7">
        <v>318</v>
      </c>
      <c r="F35" s="18">
        <v>28962</v>
      </c>
      <c r="G35" s="18">
        <v>19192</v>
      </c>
      <c r="H35" s="19">
        <f t="shared" si="0"/>
        <v>0.66266141841033077</v>
      </c>
    </row>
    <row r="36" spans="3:8" ht="15.75" x14ac:dyDescent="0.25">
      <c r="C36">
        <v>24</v>
      </c>
      <c r="D36" s="17">
        <v>2005</v>
      </c>
      <c r="E36" s="7">
        <v>173</v>
      </c>
      <c r="F36" s="18">
        <v>14531</v>
      </c>
      <c r="G36" s="18">
        <v>4135</v>
      </c>
      <c r="H36" s="19">
        <f t="shared" si="0"/>
        <v>0.28456403551028836</v>
      </c>
    </row>
    <row r="37" spans="3:8" ht="15.75" x14ac:dyDescent="0.25">
      <c r="C37">
        <v>25</v>
      </c>
      <c r="D37" s="17">
        <v>2006</v>
      </c>
      <c r="E37" s="7">
        <v>190</v>
      </c>
      <c r="F37" s="18">
        <v>17042</v>
      </c>
      <c r="G37" s="18">
        <v>15676</v>
      </c>
      <c r="H37" s="19">
        <f t="shared" si="0"/>
        <v>0.91984508860462388</v>
      </c>
    </row>
    <row r="38" spans="3:8" ht="15.75" x14ac:dyDescent="0.25">
      <c r="C38">
        <v>26</v>
      </c>
      <c r="D38" s="17">
        <v>2007</v>
      </c>
      <c r="E38" s="7">
        <v>220</v>
      </c>
      <c r="F38" s="18">
        <v>18630</v>
      </c>
      <c r="G38" s="18">
        <v>4194</v>
      </c>
      <c r="H38" s="19">
        <f t="shared" si="0"/>
        <v>0.22512077294685989</v>
      </c>
    </row>
    <row r="39" spans="3:8" ht="15.75" x14ac:dyDescent="0.25">
      <c r="C39">
        <v>27</v>
      </c>
      <c r="D39" s="17">
        <v>2008</v>
      </c>
      <c r="E39" s="7">
        <v>304</v>
      </c>
      <c r="F39" s="18">
        <v>46495</v>
      </c>
      <c r="G39" s="18">
        <v>41495</v>
      </c>
      <c r="H39" s="19">
        <f t="shared" si="0"/>
        <v>0.89246155500591462</v>
      </c>
    </row>
    <row r="40" spans="3:8" ht="15.75" x14ac:dyDescent="0.25">
      <c r="C40">
        <v>28</v>
      </c>
      <c r="D40" s="17">
        <v>2009</v>
      </c>
      <c r="E40" s="7">
        <v>295</v>
      </c>
      <c r="F40" s="18">
        <v>26653</v>
      </c>
      <c r="G40" s="18">
        <v>18056</v>
      </c>
      <c r="H40" s="19">
        <f t="shared" si="0"/>
        <v>0.67744719168573897</v>
      </c>
    </row>
    <row r="41" spans="3:8" ht="15.75" x14ac:dyDescent="0.25">
      <c r="C41">
        <v>29</v>
      </c>
      <c r="D41" s="17">
        <v>2010</v>
      </c>
      <c r="E41" s="7">
        <v>500</v>
      </c>
      <c r="F41" s="18">
        <v>45794</v>
      </c>
      <c r="G41" s="18">
        <v>35777</v>
      </c>
      <c r="H41" s="19">
        <f t="shared" si="0"/>
        <v>0.78125955365331701</v>
      </c>
    </row>
    <row r="42" spans="3:8" ht="15.75" x14ac:dyDescent="0.25">
      <c r="C42">
        <v>30</v>
      </c>
      <c r="D42" s="17">
        <v>2011</v>
      </c>
      <c r="E42" s="7">
        <v>555</v>
      </c>
      <c r="F42" s="18">
        <v>49752</v>
      </c>
      <c r="G42" s="18">
        <v>42064</v>
      </c>
      <c r="H42" s="19">
        <f t="shared" si="0"/>
        <v>0.84547354880205816</v>
      </c>
    </row>
    <row r="43" spans="3:8" ht="15.75" x14ac:dyDescent="0.25">
      <c r="C43">
        <v>31</v>
      </c>
      <c r="D43" s="17">
        <v>2012</v>
      </c>
      <c r="E43" s="7">
        <v>496</v>
      </c>
      <c r="F43" s="18">
        <v>44325</v>
      </c>
      <c r="G43" s="18">
        <v>35329</v>
      </c>
      <c r="H43" s="19">
        <f t="shared" si="0"/>
        <v>0.79704455724760293</v>
      </c>
    </row>
    <row r="44" spans="3:8" ht="15.75" x14ac:dyDescent="0.25">
      <c r="C44">
        <v>32</v>
      </c>
      <c r="D44" s="17">
        <v>2013</v>
      </c>
      <c r="E44" s="7">
        <v>452</v>
      </c>
      <c r="F44" s="18">
        <v>40944</v>
      </c>
      <c r="G44" s="18">
        <v>38180</v>
      </c>
      <c r="H44" s="19">
        <f t="shared" si="0"/>
        <v>0.93249316139116845</v>
      </c>
    </row>
    <row r="45" spans="3:8" ht="15.75" x14ac:dyDescent="0.25">
      <c r="C45">
        <v>33</v>
      </c>
      <c r="D45" s="17">
        <v>2014</v>
      </c>
      <c r="E45" s="7">
        <v>430</v>
      </c>
      <c r="F45" s="18">
        <v>41027</v>
      </c>
      <c r="G45" s="18">
        <v>29888</v>
      </c>
      <c r="H45" s="19">
        <f t="shared" si="0"/>
        <v>0.72849586857435344</v>
      </c>
    </row>
    <row r="46" spans="3:8" ht="15.75" x14ac:dyDescent="0.25">
      <c r="C46">
        <v>34</v>
      </c>
      <c r="D46" s="17">
        <v>2015</v>
      </c>
      <c r="E46" s="7">
        <v>548</v>
      </c>
      <c r="F46" s="18">
        <v>47221</v>
      </c>
      <c r="G46" s="18">
        <v>42479</v>
      </c>
      <c r="H46" s="19">
        <f t="shared" si="0"/>
        <v>0.89957857732788382</v>
      </c>
    </row>
    <row r="47" spans="3:8" ht="15.75" x14ac:dyDescent="0.25">
      <c r="C47">
        <v>35</v>
      </c>
      <c r="D47" s="17">
        <v>2016</v>
      </c>
      <c r="E47" s="7">
        <v>219</v>
      </c>
      <c r="F47" s="18">
        <v>18783</v>
      </c>
      <c r="G47" s="18">
        <v>15430</v>
      </c>
      <c r="H47" s="19">
        <f t="shared" si="0"/>
        <v>0.82148751530639408</v>
      </c>
    </row>
    <row r="48" spans="3:8" ht="15.75" x14ac:dyDescent="0.25">
      <c r="C48">
        <v>36</v>
      </c>
      <c r="D48" s="17">
        <v>2017</v>
      </c>
      <c r="E48" s="7">
        <v>731</v>
      </c>
      <c r="F48" s="18">
        <v>63423</v>
      </c>
      <c r="G48" s="18">
        <v>58983</v>
      </c>
      <c r="H48" s="19">
        <f t="shared" si="0"/>
        <v>0.92999385081121988</v>
      </c>
    </row>
    <row r="49" spans="3:8" ht="15" customHeight="1" x14ac:dyDescent="0.25">
      <c r="C49">
        <v>37</v>
      </c>
      <c r="D49" s="17">
        <v>2018</v>
      </c>
      <c r="E49" s="7">
        <v>676</v>
      </c>
      <c r="F49" s="18">
        <v>59706</v>
      </c>
      <c r="G49" s="18">
        <v>37816</v>
      </c>
      <c r="H49" s="19">
        <f t="shared" si="0"/>
        <v>0.6333701805513684</v>
      </c>
    </row>
    <row r="50" spans="3:8" ht="15.75" x14ac:dyDescent="0.25">
      <c r="C50">
        <v>38</v>
      </c>
      <c r="D50" s="17">
        <v>2019</v>
      </c>
      <c r="E50" s="7">
        <v>565</v>
      </c>
      <c r="F50" s="18">
        <v>49164</v>
      </c>
      <c r="G50" s="18">
        <v>34096</v>
      </c>
      <c r="H50" s="19">
        <f t="shared" si="0"/>
        <v>0.69351558050606132</v>
      </c>
    </row>
    <row r="51" spans="3:8" ht="15.75" x14ac:dyDescent="0.25">
      <c r="C51">
        <v>39</v>
      </c>
      <c r="D51" s="17">
        <v>2020</v>
      </c>
      <c r="E51" s="7">
        <v>650</v>
      </c>
      <c r="F51" s="18">
        <v>58854</v>
      </c>
      <c r="G51" s="18">
        <v>52482</v>
      </c>
      <c r="H51" s="19">
        <f t="shared" si="0"/>
        <v>0.89173208278111937</v>
      </c>
    </row>
    <row r="52" spans="3:8" ht="15.75" x14ac:dyDescent="0.25">
      <c r="C52">
        <v>40</v>
      </c>
      <c r="D52" s="17">
        <v>2021</v>
      </c>
      <c r="E52" s="7">
        <v>684</v>
      </c>
      <c r="F52" s="18">
        <v>61006</v>
      </c>
      <c r="G52" s="18">
        <v>48590</v>
      </c>
      <c r="H52" s="19">
        <f t="shared" si="0"/>
        <v>0.79647903484903126</v>
      </c>
    </row>
    <row r="53" spans="3:8" ht="15.75" x14ac:dyDescent="0.25">
      <c r="D53" s="23" t="s">
        <v>6</v>
      </c>
      <c r="E53" s="24">
        <f>SUM(E13:E52)</f>
        <v>11727</v>
      </c>
      <c r="F53" s="24">
        <f>SUM(F13:F52)</f>
        <v>1088557</v>
      </c>
      <c r="G53" s="24">
        <f>SUM(G13:G52)</f>
        <v>755133</v>
      </c>
      <c r="H53" s="25">
        <f t="shared" si="0"/>
        <v>0.69370092700703778</v>
      </c>
    </row>
    <row r="56" spans="3:8" x14ac:dyDescent="0.25">
      <c r="E56" s="32" t="s">
        <v>24</v>
      </c>
      <c r="F56" s="32" t="s">
        <v>25</v>
      </c>
      <c r="G56" s="32" t="s">
        <v>26</v>
      </c>
      <c r="H56" s="32" t="s">
        <v>27</v>
      </c>
    </row>
    <row r="57" spans="3:8" ht="15.75" customHeight="1" x14ac:dyDescent="0.25">
      <c r="D57" s="33" t="s">
        <v>6</v>
      </c>
      <c r="E57" s="34">
        <v>11727</v>
      </c>
      <c r="F57" s="35">
        <v>1088557</v>
      </c>
      <c r="G57" s="36">
        <v>755.13300000000004</v>
      </c>
      <c r="H57" s="36" t="s">
        <v>23</v>
      </c>
    </row>
    <row r="58" spans="3:8" x14ac:dyDescent="0.25">
      <c r="D58" s="33"/>
      <c r="E58" s="34"/>
      <c r="F58" s="36"/>
      <c r="G58" s="36"/>
      <c r="H58" s="36"/>
    </row>
  </sheetData>
  <mergeCells count="12">
    <mergeCell ref="K15:O16"/>
    <mergeCell ref="K17:O20"/>
    <mergeCell ref="J17:J20"/>
    <mergeCell ref="E6:L8"/>
    <mergeCell ref="J15:J16"/>
    <mergeCell ref="J13:J14"/>
    <mergeCell ref="K13:O14"/>
    <mergeCell ref="D57:D58"/>
    <mergeCell ref="E57:E58"/>
    <mergeCell ref="F57:F58"/>
    <mergeCell ref="G57:G58"/>
    <mergeCell ref="H57:H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R43"/>
  <sheetViews>
    <sheetView zoomScaleNormal="100" workbookViewId="0">
      <selection activeCell="AB23" sqref="AB23"/>
    </sheetView>
  </sheetViews>
  <sheetFormatPr baseColWidth="10" defaultRowHeight="15" x14ac:dyDescent="0.25"/>
  <cols>
    <col min="4" max="4" width="12.7109375" customWidth="1"/>
    <col min="5" max="5" width="26.85546875" customWidth="1"/>
    <col min="6" max="6" width="20.85546875" customWidth="1"/>
    <col min="16" max="16" width="13.85546875" customWidth="1"/>
    <col min="17" max="17" width="27.42578125" customWidth="1"/>
    <col min="18" max="18" width="23.28515625" customWidth="1"/>
  </cols>
  <sheetData>
    <row r="4" spans="4:18" ht="15" customHeight="1" x14ac:dyDescent="0.25">
      <c r="E4" s="43" t="s">
        <v>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4:18" ht="19.5" customHeight="1" x14ac:dyDescent="0.25"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10" spans="4:18" ht="9" customHeight="1" x14ac:dyDescent="0.25"/>
    <row r="11" spans="4:18" ht="14.25" customHeight="1" x14ac:dyDescent="0.25">
      <c r="D11" s="48" t="s">
        <v>19</v>
      </c>
      <c r="E11" s="49"/>
      <c r="F11" s="49"/>
      <c r="P11" s="52" t="s">
        <v>21</v>
      </c>
      <c r="Q11" s="52"/>
      <c r="R11" s="52"/>
    </row>
    <row r="12" spans="4:18" ht="24.75" customHeight="1" x14ac:dyDescent="0.25">
      <c r="D12" s="5" t="s">
        <v>7</v>
      </c>
      <c r="E12" s="5" t="s">
        <v>3</v>
      </c>
      <c r="F12" s="5" t="s">
        <v>4</v>
      </c>
      <c r="P12" s="6" t="s">
        <v>7</v>
      </c>
      <c r="Q12" s="6" t="s">
        <v>3</v>
      </c>
      <c r="R12" s="6" t="s">
        <v>4</v>
      </c>
    </row>
    <row r="13" spans="4:18" x14ac:dyDescent="0.25">
      <c r="D13" s="8">
        <v>1975</v>
      </c>
      <c r="E13" s="3">
        <v>18441</v>
      </c>
      <c r="F13" s="3">
        <v>10969</v>
      </c>
      <c r="P13" s="8">
        <v>1999</v>
      </c>
      <c r="Q13" s="4">
        <v>4730</v>
      </c>
      <c r="R13" s="4">
        <v>1925</v>
      </c>
    </row>
    <row r="14" spans="4:18" x14ac:dyDescent="0.25">
      <c r="D14" s="8">
        <v>1978</v>
      </c>
      <c r="E14" s="4">
        <v>16951</v>
      </c>
      <c r="F14" s="4">
        <v>2438</v>
      </c>
      <c r="P14" s="8">
        <v>2000</v>
      </c>
      <c r="Q14" s="4">
        <v>20470</v>
      </c>
      <c r="R14" s="4">
        <v>14342</v>
      </c>
    </row>
    <row r="15" spans="4:18" x14ac:dyDescent="0.25">
      <c r="D15" s="8">
        <v>1980</v>
      </c>
      <c r="E15" s="4">
        <v>13601</v>
      </c>
      <c r="F15" s="4">
        <v>2031</v>
      </c>
      <c r="P15" s="8">
        <v>2002</v>
      </c>
      <c r="Q15" s="4">
        <v>28962</v>
      </c>
      <c r="R15" s="4">
        <v>19192</v>
      </c>
    </row>
    <row r="16" spans="4:18" x14ac:dyDescent="0.25">
      <c r="D16" s="8">
        <v>1981</v>
      </c>
      <c r="E16" s="4">
        <v>23025</v>
      </c>
      <c r="F16" s="4">
        <v>12973</v>
      </c>
      <c r="P16" s="8">
        <v>2005</v>
      </c>
      <c r="Q16" s="4">
        <v>14531</v>
      </c>
      <c r="R16" s="4">
        <v>4135</v>
      </c>
    </row>
    <row r="17" spans="4:18" x14ac:dyDescent="0.25">
      <c r="D17" s="8">
        <v>1982</v>
      </c>
      <c r="E17" s="4">
        <v>26703</v>
      </c>
      <c r="F17" s="4">
        <v>10722</v>
      </c>
      <c r="P17" s="8">
        <v>2006</v>
      </c>
      <c r="Q17" s="4">
        <v>17042</v>
      </c>
      <c r="R17" s="4">
        <v>15676</v>
      </c>
    </row>
    <row r="18" spans="4:18" x14ac:dyDescent="0.25">
      <c r="D18" s="8">
        <v>1983</v>
      </c>
      <c r="E18" s="4">
        <v>9679</v>
      </c>
      <c r="F18" s="4">
        <v>4430</v>
      </c>
      <c r="P18" s="8">
        <v>2007</v>
      </c>
      <c r="Q18" s="4">
        <v>18630</v>
      </c>
      <c r="R18" s="4">
        <v>4194</v>
      </c>
    </row>
    <row r="19" spans="4:18" x14ac:dyDescent="0.25">
      <c r="D19" s="8">
        <v>1984</v>
      </c>
      <c r="E19" s="4">
        <v>18387</v>
      </c>
      <c r="F19" s="4">
        <v>14371</v>
      </c>
      <c r="P19" s="8">
        <v>2008</v>
      </c>
      <c r="Q19" s="4">
        <v>46495</v>
      </c>
      <c r="R19" s="4">
        <v>41495</v>
      </c>
    </row>
    <row r="20" spans="4:18" x14ac:dyDescent="0.25">
      <c r="D20" s="8">
        <v>1985</v>
      </c>
      <c r="E20" s="4">
        <v>30279</v>
      </c>
      <c r="F20" s="4">
        <v>13266</v>
      </c>
      <c r="P20" s="8">
        <v>2009</v>
      </c>
      <c r="Q20" s="4">
        <v>26653</v>
      </c>
      <c r="R20" s="4">
        <v>18056</v>
      </c>
    </row>
    <row r="21" spans="4:18" x14ac:dyDescent="0.25">
      <c r="D21" s="8">
        <v>1986</v>
      </c>
      <c r="E21" s="4">
        <v>17942</v>
      </c>
      <c r="F21" s="4">
        <v>8174</v>
      </c>
      <c r="P21" s="8">
        <v>2010</v>
      </c>
      <c r="Q21" s="4">
        <v>45794</v>
      </c>
      <c r="R21" s="4">
        <v>35777</v>
      </c>
    </row>
    <row r="22" spans="4:18" x14ac:dyDescent="0.25">
      <c r="D22" s="8">
        <v>1987</v>
      </c>
      <c r="E22" s="4">
        <v>13059</v>
      </c>
      <c r="F22" s="3">
        <v>643</v>
      </c>
      <c r="P22" s="8">
        <v>2011</v>
      </c>
      <c r="Q22" s="4">
        <v>49752</v>
      </c>
      <c r="R22" s="4">
        <v>42064</v>
      </c>
    </row>
    <row r="23" spans="4:18" x14ac:dyDescent="0.25">
      <c r="D23" s="26" t="s">
        <v>6</v>
      </c>
      <c r="E23" s="29">
        <f>SUM(E13:E22)</f>
        <v>188067</v>
      </c>
      <c r="F23" s="26">
        <f>SUM(F13:F22)</f>
        <v>80017</v>
      </c>
      <c r="P23" s="27" t="s">
        <v>6</v>
      </c>
      <c r="Q23" s="28">
        <f>SUM(Q13:Q22)</f>
        <v>273059</v>
      </c>
      <c r="R23" s="28">
        <f t="shared" ref="R23" si="0">SUM(R11:R20)</f>
        <v>119015</v>
      </c>
    </row>
    <row r="24" spans="4:18" x14ac:dyDescent="0.25">
      <c r="D24" s="26" t="s">
        <v>18</v>
      </c>
      <c r="E24" s="47">
        <f>(F23/E23)</f>
        <v>0.42547070990657587</v>
      </c>
      <c r="F24" s="47"/>
      <c r="P24" s="30" t="s">
        <v>17</v>
      </c>
      <c r="Q24" s="44">
        <f>(R23/Q23)</f>
        <v>0.43585818449492603</v>
      </c>
      <c r="R24" s="45"/>
    </row>
    <row r="25" spans="4:18" x14ac:dyDescent="0.25">
      <c r="D25" s="42" t="s">
        <v>8</v>
      </c>
      <c r="E25" s="42"/>
      <c r="F25" s="42"/>
      <c r="P25" s="31"/>
      <c r="Q25" s="31"/>
      <c r="R25" s="31"/>
    </row>
    <row r="26" spans="4:18" x14ac:dyDescent="0.25">
      <c r="D26" s="42"/>
      <c r="E26" s="42"/>
      <c r="F26" s="42"/>
      <c r="P26" s="31"/>
      <c r="Q26" s="31"/>
      <c r="R26" s="31"/>
    </row>
    <row r="30" spans="4:18" ht="15.75" x14ac:dyDescent="0.25">
      <c r="D30" s="50" t="s">
        <v>20</v>
      </c>
      <c r="E30" s="51"/>
      <c r="F30" s="51"/>
      <c r="P30" s="53" t="s">
        <v>22</v>
      </c>
      <c r="Q30" s="54"/>
      <c r="R30" s="54"/>
    </row>
    <row r="31" spans="4:18" ht="26.25" customHeight="1" x14ac:dyDescent="0.25">
      <c r="D31" s="5" t="s">
        <v>7</v>
      </c>
      <c r="E31" s="5" t="s">
        <v>3</v>
      </c>
      <c r="F31" s="5" t="s">
        <v>4</v>
      </c>
      <c r="P31" s="6" t="s">
        <v>7</v>
      </c>
      <c r="Q31" s="6" t="s">
        <v>3</v>
      </c>
      <c r="R31" s="6" t="s">
        <v>4</v>
      </c>
    </row>
    <row r="32" spans="4:18" x14ac:dyDescent="0.25">
      <c r="D32" s="8">
        <v>1988</v>
      </c>
      <c r="E32" s="4">
        <v>9421</v>
      </c>
      <c r="F32" s="4">
        <v>6267</v>
      </c>
      <c r="P32" s="1">
        <v>2012</v>
      </c>
      <c r="Q32" s="4">
        <v>44325</v>
      </c>
      <c r="R32" s="4">
        <v>35329</v>
      </c>
    </row>
    <row r="33" spans="4:18" x14ac:dyDescent="0.25">
      <c r="D33" s="8">
        <v>1989</v>
      </c>
      <c r="E33" s="4">
        <v>14450</v>
      </c>
      <c r="F33" s="4">
        <v>9889</v>
      </c>
      <c r="P33" s="1">
        <v>2013</v>
      </c>
      <c r="Q33" s="4">
        <v>40944</v>
      </c>
      <c r="R33" s="4">
        <v>38180</v>
      </c>
    </row>
    <row r="34" spans="4:18" x14ac:dyDescent="0.25">
      <c r="D34" s="8">
        <v>1990</v>
      </c>
      <c r="E34" s="4">
        <v>9610</v>
      </c>
      <c r="F34" s="3">
        <v>4.7350000000000003</v>
      </c>
      <c r="P34" s="1">
        <v>2014</v>
      </c>
      <c r="Q34" s="4">
        <v>41027</v>
      </c>
      <c r="R34" s="4">
        <v>29888</v>
      </c>
    </row>
    <row r="35" spans="4:18" x14ac:dyDescent="0.25">
      <c r="D35" s="8">
        <v>1991</v>
      </c>
      <c r="E35" s="4">
        <v>12716</v>
      </c>
      <c r="F35" s="4">
        <v>7161</v>
      </c>
      <c r="P35" s="1">
        <v>2015</v>
      </c>
      <c r="Q35" s="4">
        <v>47221</v>
      </c>
      <c r="R35" s="4">
        <v>42479</v>
      </c>
    </row>
    <row r="36" spans="4:18" x14ac:dyDescent="0.25">
      <c r="D36" s="8">
        <v>1992</v>
      </c>
      <c r="E36" s="4">
        <v>12072</v>
      </c>
      <c r="F36" s="4">
        <v>3049</v>
      </c>
      <c r="P36" s="1">
        <v>2016</v>
      </c>
      <c r="Q36" s="4">
        <v>18783</v>
      </c>
      <c r="R36" s="4">
        <v>15430</v>
      </c>
    </row>
    <row r="37" spans="4:18" x14ac:dyDescent="0.25">
      <c r="D37" s="8">
        <v>1993</v>
      </c>
      <c r="E37" s="4">
        <v>10072</v>
      </c>
      <c r="F37" s="4">
        <v>4199</v>
      </c>
      <c r="P37" s="1">
        <v>2017</v>
      </c>
      <c r="Q37" s="4">
        <v>63423</v>
      </c>
      <c r="R37" s="4">
        <v>58983</v>
      </c>
    </row>
    <row r="38" spans="4:18" x14ac:dyDescent="0.25">
      <c r="D38" s="8">
        <v>1994</v>
      </c>
      <c r="E38" s="4">
        <v>13564</v>
      </c>
      <c r="F38" s="4">
        <v>8409</v>
      </c>
      <c r="P38" s="1">
        <v>2028</v>
      </c>
      <c r="Q38" s="4">
        <v>59706</v>
      </c>
      <c r="R38" s="4">
        <v>37816</v>
      </c>
    </row>
    <row r="39" spans="4:18" x14ac:dyDescent="0.25">
      <c r="D39" s="8">
        <v>1995</v>
      </c>
      <c r="E39" s="4">
        <v>20238</v>
      </c>
      <c r="F39" s="4">
        <v>14193</v>
      </c>
      <c r="P39" s="1">
        <v>2019</v>
      </c>
      <c r="Q39" s="4">
        <v>49164</v>
      </c>
      <c r="R39" s="4">
        <v>34096</v>
      </c>
    </row>
    <row r="40" spans="4:18" x14ac:dyDescent="0.25">
      <c r="D40" s="8">
        <v>1996</v>
      </c>
      <c r="E40" s="4">
        <v>21835</v>
      </c>
      <c r="F40" s="4">
        <v>15085</v>
      </c>
      <c r="P40" s="1">
        <v>2020</v>
      </c>
      <c r="Q40" s="4">
        <v>58854</v>
      </c>
      <c r="R40" s="4">
        <v>52482</v>
      </c>
    </row>
    <row r="41" spans="4:18" x14ac:dyDescent="0.25">
      <c r="D41" s="8">
        <v>1997</v>
      </c>
      <c r="E41" s="4">
        <v>19000</v>
      </c>
      <c r="F41" s="4">
        <v>12000</v>
      </c>
      <c r="P41" s="1">
        <v>2021</v>
      </c>
      <c r="Q41" s="4">
        <v>61006</v>
      </c>
      <c r="R41" s="4">
        <v>48590</v>
      </c>
    </row>
    <row r="42" spans="4:18" x14ac:dyDescent="0.25">
      <c r="D42" s="27" t="s">
        <v>6</v>
      </c>
      <c r="E42" s="28">
        <f>SUM(E32:E41)</f>
        <v>142978</v>
      </c>
      <c r="F42" s="28">
        <f>SUM(F32:F41)</f>
        <v>80256.735000000001</v>
      </c>
      <c r="P42" s="27" t="s">
        <v>6</v>
      </c>
      <c r="Q42" s="28">
        <f>SUM(Q32:Q41)</f>
        <v>484453</v>
      </c>
      <c r="R42" s="28">
        <f>SUM(R32:R41)</f>
        <v>393273</v>
      </c>
    </row>
    <row r="43" spans="4:18" x14ac:dyDescent="0.25">
      <c r="D43" s="27" t="s">
        <v>18</v>
      </c>
      <c r="E43" s="46">
        <f>(F42/E42)</f>
        <v>0.56132226636265714</v>
      </c>
      <c r="F43" s="46"/>
      <c r="P43" s="27" t="s">
        <v>18</v>
      </c>
      <c r="Q43" s="44">
        <f>(R42/Q42)</f>
        <v>0.81178772760205842</v>
      </c>
      <c r="R43" s="45"/>
    </row>
  </sheetData>
  <mergeCells count="10">
    <mergeCell ref="D25:F26"/>
    <mergeCell ref="E4:P5"/>
    <mergeCell ref="Q43:R43"/>
    <mergeCell ref="E43:F43"/>
    <mergeCell ref="E24:F24"/>
    <mergeCell ref="Q24:R24"/>
    <mergeCell ref="D11:F11"/>
    <mergeCell ref="D30:F30"/>
    <mergeCell ref="P11:R11"/>
    <mergeCell ref="P30:R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5:AE34"/>
  <sheetViews>
    <sheetView zoomScale="90" zoomScaleNormal="90" workbookViewId="0">
      <selection activeCell="Q20" sqref="Q20"/>
    </sheetView>
  </sheetViews>
  <sheetFormatPr baseColWidth="10" defaultRowHeight="15" x14ac:dyDescent="0.25"/>
  <cols>
    <col min="3" max="3" width="9.85546875" customWidth="1"/>
    <col min="4" max="4" width="11.42578125" customWidth="1"/>
    <col min="20" max="20" width="12.5703125" customWidth="1"/>
  </cols>
  <sheetData>
    <row r="5" spans="4:31" ht="15" customHeight="1" x14ac:dyDescent="0.25">
      <c r="F5" s="55" t="s">
        <v>29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4:31" ht="15" customHeight="1" x14ac:dyDescent="0.25"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4:31" ht="15" customHeight="1" x14ac:dyDescent="0.25"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11" spans="4:31" ht="30" customHeight="1" x14ac:dyDescent="0.25">
      <c r="D11" s="61" t="s">
        <v>1</v>
      </c>
      <c r="E11" s="61"/>
      <c r="F11" s="12">
        <v>2011</v>
      </c>
      <c r="G11" s="12">
        <v>2012</v>
      </c>
      <c r="H11" s="12">
        <v>2013</v>
      </c>
      <c r="I11" s="12">
        <v>2014</v>
      </c>
      <c r="J11" s="12">
        <v>2015</v>
      </c>
      <c r="K11" s="12">
        <v>2016</v>
      </c>
      <c r="L11" s="12">
        <v>2017</v>
      </c>
      <c r="M11" s="12">
        <v>2018</v>
      </c>
      <c r="N11" s="12">
        <v>2019</v>
      </c>
      <c r="O11" s="12">
        <v>2020</v>
      </c>
      <c r="P11" s="12">
        <v>2021</v>
      </c>
      <c r="S11" s="63" t="s">
        <v>1</v>
      </c>
      <c r="T11" s="63"/>
      <c r="U11" s="14">
        <v>2011</v>
      </c>
      <c r="V11" s="14">
        <v>2012</v>
      </c>
      <c r="W11" s="14">
        <v>2013</v>
      </c>
      <c r="X11" s="14">
        <v>2014</v>
      </c>
      <c r="Y11" s="14">
        <v>2015</v>
      </c>
      <c r="Z11" s="14">
        <v>2016</v>
      </c>
      <c r="AA11" s="14">
        <v>2017</v>
      </c>
      <c r="AB11" s="14">
        <v>2018</v>
      </c>
      <c r="AC11" s="14">
        <v>2019</v>
      </c>
      <c r="AD11" s="14">
        <v>2020</v>
      </c>
      <c r="AE11" s="14">
        <v>2021</v>
      </c>
    </row>
    <row r="12" spans="4:31" ht="30.75" customHeight="1" x14ac:dyDescent="0.25">
      <c r="D12" s="60" t="s">
        <v>13</v>
      </c>
      <c r="E12" s="60"/>
      <c r="F12" s="11">
        <v>555</v>
      </c>
      <c r="G12" s="9">
        <v>496</v>
      </c>
      <c r="H12" s="9">
        <v>452</v>
      </c>
      <c r="I12" s="9">
        <v>430</v>
      </c>
      <c r="J12" s="9">
        <v>548</v>
      </c>
      <c r="K12" s="9">
        <v>219</v>
      </c>
      <c r="L12" s="9">
        <v>731</v>
      </c>
      <c r="M12" s="9">
        <v>676</v>
      </c>
      <c r="N12" s="9">
        <v>565</v>
      </c>
      <c r="O12" s="10">
        <v>562</v>
      </c>
      <c r="P12" s="9">
        <v>684</v>
      </c>
      <c r="S12" s="62" t="s">
        <v>14</v>
      </c>
      <c r="T12" s="62"/>
      <c r="U12" s="13">
        <v>49752</v>
      </c>
      <c r="V12" s="9">
        <v>44325</v>
      </c>
      <c r="W12" s="9">
        <v>40944</v>
      </c>
      <c r="X12" s="9">
        <v>41027</v>
      </c>
      <c r="Y12" s="9">
        <v>47221</v>
      </c>
      <c r="Z12" s="9">
        <v>18783</v>
      </c>
      <c r="AA12" s="9">
        <v>63423</v>
      </c>
      <c r="AB12" s="9">
        <v>59706</v>
      </c>
      <c r="AC12" s="9">
        <v>49164</v>
      </c>
      <c r="AD12" s="10">
        <v>51185</v>
      </c>
      <c r="AE12" s="9">
        <v>61006</v>
      </c>
    </row>
    <row r="33" spans="4:31" ht="34.5" customHeight="1" x14ac:dyDescent="0.25">
      <c r="D33" s="56" t="s">
        <v>1</v>
      </c>
      <c r="E33" s="56"/>
      <c r="F33" s="15">
        <v>2011</v>
      </c>
      <c r="G33" s="15">
        <v>2012</v>
      </c>
      <c r="H33" s="15">
        <v>2013</v>
      </c>
      <c r="I33" s="15">
        <v>2014</v>
      </c>
      <c r="J33" s="15">
        <v>2015</v>
      </c>
      <c r="K33" s="15">
        <v>2016</v>
      </c>
      <c r="L33" s="15">
        <v>2017</v>
      </c>
      <c r="M33" s="15">
        <v>2018</v>
      </c>
      <c r="N33" s="15">
        <v>2019</v>
      </c>
      <c r="O33" s="15">
        <v>2020</v>
      </c>
      <c r="P33" s="15">
        <v>2021</v>
      </c>
      <c r="S33" s="59" t="s">
        <v>1</v>
      </c>
      <c r="T33" s="59"/>
      <c r="U33" s="16">
        <v>2011</v>
      </c>
      <c r="V33" s="16">
        <v>2012</v>
      </c>
      <c r="W33" s="16">
        <v>2013</v>
      </c>
      <c r="X33" s="16">
        <v>2014</v>
      </c>
      <c r="Y33" s="16">
        <v>2015</v>
      </c>
      <c r="Z33" s="16">
        <v>2016</v>
      </c>
      <c r="AA33" s="16">
        <v>2017</v>
      </c>
      <c r="AB33" s="16">
        <v>2018</v>
      </c>
      <c r="AC33" s="16">
        <v>2019</v>
      </c>
      <c r="AD33" s="16">
        <v>2020</v>
      </c>
      <c r="AE33" s="16">
        <v>2021</v>
      </c>
    </row>
    <row r="34" spans="4:31" ht="37.5" customHeight="1" x14ac:dyDescent="0.25">
      <c r="D34" s="57" t="s">
        <v>15</v>
      </c>
      <c r="E34" s="57"/>
      <c r="F34" s="20">
        <v>42064</v>
      </c>
      <c r="G34" s="22">
        <v>35329</v>
      </c>
      <c r="H34" s="22">
        <v>38180</v>
      </c>
      <c r="I34" s="22">
        <v>29888</v>
      </c>
      <c r="J34" s="22">
        <v>42479</v>
      </c>
      <c r="K34" s="22">
        <v>15430</v>
      </c>
      <c r="L34" s="22">
        <v>58983</v>
      </c>
      <c r="M34" s="22">
        <v>37816</v>
      </c>
      <c r="N34" s="22">
        <v>34096</v>
      </c>
      <c r="O34" s="21">
        <v>52482</v>
      </c>
      <c r="P34" s="22">
        <v>48590</v>
      </c>
      <c r="S34" s="58" t="s">
        <v>5</v>
      </c>
      <c r="T34" s="58"/>
      <c r="U34" s="7">
        <v>84.55</v>
      </c>
      <c r="V34" s="7">
        <v>79.7</v>
      </c>
      <c r="W34" s="7">
        <v>93.25</v>
      </c>
      <c r="X34" s="7">
        <v>72.849999999999994</v>
      </c>
      <c r="Y34" s="7">
        <v>89.96</v>
      </c>
      <c r="Z34" s="7">
        <v>82.15</v>
      </c>
      <c r="AA34" s="7">
        <v>93</v>
      </c>
      <c r="AB34" s="7">
        <v>63</v>
      </c>
      <c r="AC34" s="7">
        <v>69.349999999999994</v>
      </c>
      <c r="AD34" s="7">
        <v>89.17</v>
      </c>
      <c r="AE34" s="7">
        <v>79.650000000000006</v>
      </c>
    </row>
  </sheetData>
  <mergeCells count="9">
    <mergeCell ref="F5:T7"/>
    <mergeCell ref="D33:E33"/>
    <mergeCell ref="D34:E34"/>
    <mergeCell ref="S34:T34"/>
    <mergeCell ref="S33:T33"/>
    <mergeCell ref="D12:E12"/>
    <mergeCell ref="D11:E11"/>
    <mergeCell ref="S12:T12"/>
    <mergeCell ref="S11:T11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de Vedas</vt:lpstr>
      <vt:lpstr>Datos por Decadas</vt:lpstr>
      <vt:lpstr>Datos de los ultimos 10 años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Lorenzo Turcios</cp:lastModifiedBy>
  <dcterms:created xsi:type="dcterms:W3CDTF">2022-08-24T17:49:01Z</dcterms:created>
  <dcterms:modified xsi:type="dcterms:W3CDTF">2024-07-25T19:21:03Z</dcterms:modified>
</cp:coreProperties>
</file>